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<sst xmlns="http://schemas.openxmlformats.org/spreadsheetml/2006/main" count="196" uniqueCount="29">
  <si>
    <t>A Duna-Ipoly Nemzeti Park Igazgatóság, mint közfeladatot ellátó szervnél foglalkoztatottak létszáma és személyi juttatásaira vonatkozó összesített adatok:</t>
  </si>
  <si>
    <t>Összes foglalkoztatott</t>
  </si>
  <si>
    <t>Ebből vezetők és vezető tisztségviselők</t>
  </si>
  <si>
    <t>ME</t>
  </si>
  <si>
    <t>Intézményi átlagos statisztikai létszám</t>
  </si>
  <si>
    <t>fő</t>
  </si>
  <si>
    <t>Törvény szerinti rendszeres illetmények, munkabérek</t>
  </si>
  <si>
    <t>ezer Ft</t>
  </si>
  <si>
    <t>Béren kívüli juttatások</t>
  </si>
  <si>
    <t>Költségtérítések</t>
  </si>
  <si>
    <t>Normatív jutalmak, céljuttatás, projektprémium</t>
  </si>
  <si>
    <t>Készenléti, ügyeleti, helyettesítési díj, túlóra, túlszolgálat</t>
  </si>
  <si>
    <t>Végkielégítés, jubileumi jutalom</t>
  </si>
  <si>
    <t>Támogatások</t>
  </si>
  <si>
    <t>Foglalkoztatottak egyéb személyi juttatásai</t>
  </si>
  <si>
    <t>Összesen: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</si>
  <si>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</si>
  <si>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</si>
  <si>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</si>
  <si>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</si>
  <si>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</si>
  <si>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</si>
  <si>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Motivációs elismerés</t>
  </si>
  <si>
    <t>2021. év</t>
  </si>
  <si>
    <t>2021. I. negyedév</t>
  </si>
  <si>
    <t>2021. II. negyedév</t>
  </si>
  <si>
    <t>2021. év összesen</t>
  </si>
  <si>
    <t>2021. IV. negyedév</t>
  </si>
  <si>
    <t>2021. III.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</si>
</sst>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urier New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6" fillId="0" borderId="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0" fillId="33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3" fontId="36" fillId="33" borderId="0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6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108"/>
  <sheetViews>
    <sheetView tabSelected="1" zoomScalePageLayoutView="0" workbookViewId="0" topLeftCell="A85">
      <selection activeCell="B5" sqref="B5"/>
    </sheetView>
  </sheetViews>
  <sheetFormatPr defaultColWidth="9.140625" defaultRowHeight="15"/>
  <cols>
    <col min="1" max="1" width="62.8515625" style="0" customWidth="1"/>
    <col min="2" max="2" width="16.140625" style="20" bestFit="1" customWidth="1"/>
    <col min="3" max="3" width="17.140625" style="0" bestFit="1" customWidth="1"/>
    <col min="4" max="4" width="15.28125" style="0" customWidth="1"/>
    <col min="5" max="5" width="13.57421875" style="0" customWidth="1"/>
  </cols>
  <sheetData>
    <row r="1" ht="15">
      <c r="D1" s="1"/>
    </row>
    <row r="2" spans="1:5" ht="15">
      <c r="A2" s="2" t="s">
        <v>0</v>
      </c>
      <c r="E2" s="1"/>
    </row>
    <row r="3" spans="1:5" ht="45">
      <c r="A3" s="3" t="s">
        <v>23</v>
      </c>
      <c r="B3" s="40" t="s">
        <v>1</v>
      </c>
      <c r="C3" s="5" t="s">
        <v>2</v>
      </c>
      <c r="D3" s="4" t="s">
        <v>3</v>
      </c>
      <c r="E3" s="6"/>
    </row>
    <row r="4" spans="1:5" ht="18.75">
      <c r="A4" s="21"/>
      <c r="B4" s="55" t="s">
        <v>26</v>
      </c>
      <c r="C4" s="56"/>
      <c r="D4" s="57"/>
      <c r="E4" s="6"/>
    </row>
    <row r="5" spans="1:4" ht="15">
      <c r="A5" s="22" t="s">
        <v>4</v>
      </c>
      <c r="B5" s="11">
        <v>140.5</v>
      </c>
      <c r="C5" s="9">
        <v>14</v>
      </c>
      <c r="D5" s="22" t="s">
        <v>5</v>
      </c>
    </row>
    <row r="6" spans="1:8" ht="15">
      <c r="A6" s="22" t="s">
        <v>6</v>
      </c>
      <c r="B6" s="9">
        <f>SUM(B27+B48+B69+B91)</f>
        <v>720259</v>
      </c>
      <c r="C6" s="44">
        <f aca="true" t="shared" si="0" ref="B6:C14">SUM(C27+C48+C69+C91)</f>
        <v>129106</v>
      </c>
      <c r="D6" s="22" t="s">
        <v>7</v>
      </c>
      <c r="G6" s="19"/>
      <c r="H6" s="19"/>
    </row>
    <row r="7" spans="1:4" ht="15">
      <c r="A7" s="22" t="s">
        <v>8</v>
      </c>
      <c r="B7" s="9">
        <f t="shared" si="0"/>
        <v>54370</v>
      </c>
      <c r="C7" s="45">
        <f t="shared" si="0"/>
        <v>5988</v>
      </c>
      <c r="D7" s="22" t="s">
        <v>7</v>
      </c>
    </row>
    <row r="8" spans="1:4" ht="15">
      <c r="A8" s="22" t="s">
        <v>9</v>
      </c>
      <c r="B8" s="9">
        <f t="shared" si="0"/>
        <v>9183</v>
      </c>
      <c r="C8" s="45">
        <f t="shared" si="0"/>
        <v>744</v>
      </c>
      <c r="D8" s="22" t="s">
        <v>7</v>
      </c>
    </row>
    <row r="9" spans="1:4" ht="15">
      <c r="A9" s="22" t="s">
        <v>10</v>
      </c>
      <c r="B9" s="9">
        <f t="shared" si="0"/>
        <v>17135</v>
      </c>
      <c r="C9" s="45">
        <f>SUM(C30+C51+C72+C94)</f>
        <v>2855</v>
      </c>
      <c r="D9" s="22" t="s">
        <v>7</v>
      </c>
    </row>
    <row r="10" spans="1:4" ht="15">
      <c r="A10" s="22" t="s">
        <v>22</v>
      </c>
      <c r="B10" s="9">
        <f t="shared" si="0"/>
        <v>59707</v>
      </c>
      <c r="C10" s="45">
        <f>SUM(C31+C52+C73+C95)</f>
        <v>12050</v>
      </c>
      <c r="D10" s="22" t="s">
        <v>7</v>
      </c>
    </row>
    <row r="11" spans="1:4" ht="15">
      <c r="A11" s="22" t="s">
        <v>11</v>
      </c>
      <c r="B11" s="9">
        <f t="shared" si="0"/>
        <v>0</v>
      </c>
      <c r="C11" s="45">
        <f>SUM(C32+C53+C74+C96)</f>
        <v>0</v>
      </c>
      <c r="D11" s="22" t="s">
        <v>7</v>
      </c>
    </row>
    <row r="12" spans="1:4" ht="15">
      <c r="A12" s="22" t="s">
        <v>12</v>
      </c>
      <c r="B12" s="9">
        <f t="shared" si="0"/>
        <v>6454</v>
      </c>
      <c r="C12" s="45">
        <f>SUM(C33+C54+C75+C97)</f>
        <v>905</v>
      </c>
      <c r="D12" s="22" t="s">
        <v>7</v>
      </c>
    </row>
    <row r="13" spans="1:4" ht="15">
      <c r="A13" s="22" t="s">
        <v>13</v>
      </c>
      <c r="B13" s="9">
        <f t="shared" si="0"/>
        <v>1100</v>
      </c>
      <c r="C13" s="45">
        <f>SUM(C34+C55+C76+C98)</f>
        <v>0</v>
      </c>
      <c r="D13" s="22" t="s">
        <v>7</v>
      </c>
    </row>
    <row r="14" spans="1:4" ht="15">
      <c r="A14" s="22" t="s">
        <v>14</v>
      </c>
      <c r="B14" s="9">
        <f>SUM(B35+B56+B77+B99)</f>
        <v>30096</v>
      </c>
      <c r="C14" s="44">
        <f t="shared" si="0"/>
        <v>4751</v>
      </c>
      <c r="D14" s="22" t="s">
        <v>7</v>
      </c>
    </row>
    <row r="15" spans="1:4" ht="15">
      <c r="A15" s="23" t="s">
        <v>15</v>
      </c>
      <c r="B15" s="10">
        <f>SUM(B6:B14)</f>
        <v>898304</v>
      </c>
      <c r="C15" s="10">
        <f>SUM(C6:C14)</f>
        <v>156399</v>
      </c>
      <c r="D15" s="23" t="s">
        <v>7</v>
      </c>
    </row>
    <row r="16" spans="1:5" ht="15">
      <c r="A16" s="24"/>
      <c r="B16" s="12"/>
      <c r="C16" s="25"/>
      <c r="D16" s="26"/>
      <c r="E16" s="7"/>
    </row>
    <row r="17" spans="1:4" ht="15" customHeight="1">
      <c r="A17" s="27" t="s">
        <v>16</v>
      </c>
      <c r="B17" s="58" t="s">
        <v>26</v>
      </c>
      <c r="C17" s="59"/>
      <c r="D17" s="28"/>
    </row>
    <row r="18" spans="1:4" ht="15">
      <c r="A18" s="29" t="s">
        <v>17</v>
      </c>
      <c r="B18" s="46" t="s">
        <v>18</v>
      </c>
      <c r="C18" s="47"/>
      <c r="D18" s="28"/>
    </row>
    <row r="19" spans="1:5" ht="15">
      <c r="A19" s="22" t="s">
        <v>19</v>
      </c>
      <c r="B19" s="9">
        <f>SUM(B40+B61+B82+B104)</f>
        <v>300</v>
      </c>
      <c r="C19" s="30" t="s">
        <v>7</v>
      </c>
      <c r="D19" s="28"/>
      <c r="E19" s="20"/>
    </row>
    <row r="20" spans="1:4" ht="15">
      <c r="A20" s="22" t="s">
        <v>20</v>
      </c>
      <c r="B20" s="9">
        <f>B105+B83+B41+B62</f>
        <v>4190</v>
      </c>
      <c r="C20" s="30" t="s">
        <v>7</v>
      </c>
      <c r="D20" s="28"/>
    </row>
    <row r="21" spans="1:4" ht="15">
      <c r="A21" s="22" t="s">
        <v>21</v>
      </c>
      <c r="B21" s="9">
        <f>B106+B84+B42+B63</f>
        <v>1344</v>
      </c>
      <c r="C21" s="30" t="s">
        <v>7</v>
      </c>
      <c r="D21" s="28"/>
    </row>
    <row r="22" spans="1:4" ht="15">
      <c r="A22" s="23" t="s">
        <v>15</v>
      </c>
      <c r="B22" s="10">
        <f>SUM(B19:B21)</f>
        <v>5834</v>
      </c>
      <c r="C22" s="31" t="s">
        <v>7</v>
      </c>
      <c r="D22" s="28"/>
    </row>
    <row r="23" spans="1:4" ht="15">
      <c r="A23" s="32"/>
      <c r="B23" s="13"/>
      <c r="C23" s="33"/>
      <c r="D23" s="34"/>
    </row>
    <row r="24" spans="1:4" ht="45">
      <c r="A24" s="21" t="s">
        <v>23</v>
      </c>
      <c r="B24" s="42" t="s">
        <v>1</v>
      </c>
      <c r="C24" s="36" t="s">
        <v>2</v>
      </c>
      <c r="D24" s="35" t="s">
        <v>3</v>
      </c>
    </row>
    <row r="25" spans="1:4" ht="18.75">
      <c r="A25" s="21"/>
      <c r="B25" s="48" t="s">
        <v>27</v>
      </c>
      <c r="C25" s="49"/>
      <c r="D25" s="50"/>
    </row>
    <row r="26" spans="1:4" ht="15">
      <c r="A26" s="22" t="s">
        <v>4</v>
      </c>
      <c r="B26" s="11">
        <v>139.2</v>
      </c>
      <c r="C26" s="9">
        <v>14</v>
      </c>
      <c r="D26" s="22" t="s">
        <v>5</v>
      </c>
    </row>
    <row r="27" spans="1:11" ht="15">
      <c r="A27" s="22" t="s">
        <v>6</v>
      </c>
      <c r="B27" s="9">
        <v>177219</v>
      </c>
      <c r="C27" s="18">
        <v>32743</v>
      </c>
      <c r="D27" s="22" t="s">
        <v>7</v>
      </c>
      <c r="K27" s="15"/>
    </row>
    <row r="28" spans="1:14" ht="15">
      <c r="A28" s="22" t="s">
        <v>8</v>
      </c>
      <c r="B28" s="9">
        <v>1963</v>
      </c>
      <c r="C28" s="45">
        <v>222</v>
      </c>
      <c r="D28" s="22" t="s">
        <v>7</v>
      </c>
      <c r="G28" s="17"/>
      <c r="N28" s="15"/>
    </row>
    <row r="29" spans="1:16" ht="15">
      <c r="A29" s="22" t="s">
        <v>9</v>
      </c>
      <c r="B29" s="9">
        <v>4791</v>
      </c>
      <c r="C29" s="9">
        <f>339+64</f>
        <v>403</v>
      </c>
      <c r="D29" s="22" t="s">
        <v>7</v>
      </c>
      <c r="I29" s="15"/>
      <c r="P29" s="15"/>
    </row>
    <row r="30" spans="1:4" ht="15">
      <c r="A30" s="22" t="s">
        <v>10</v>
      </c>
      <c r="B30" s="9">
        <v>17135</v>
      </c>
      <c r="C30" s="18">
        <v>2855</v>
      </c>
      <c r="D30" s="22" t="s">
        <v>7</v>
      </c>
    </row>
    <row r="31" spans="1:4" ht="15">
      <c r="A31" s="22" t="s">
        <v>22</v>
      </c>
      <c r="B31" s="9">
        <f>58506+1</f>
        <v>58507</v>
      </c>
      <c r="C31" s="18">
        <v>10850</v>
      </c>
      <c r="D31" s="22" t="s">
        <v>7</v>
      </c>
    </row>
    <row r="32" spans="1:4" ht="15">
      <c r="A32" s="22" t="s">
        <v>11</v>
      </c>
      <c r="B32" s="9">
        <v>0</v>
      </c>
      <c r="C32" s="18">
        <v>0</v>
      </c>
      <c r="D32" s="22" t="s">
        <v>7</v>
      </c>
    </row>
    <row r="33" spans="1:4" ht="15">
      <c r="A33" s="22" t="s">
        <v>12</v>
      </c>
      <c r="B33" s="9">
        <v>1800</v>
      </c>
      <c r="C33" s="18">
        <v>0</v>
      </c>
      <c r="D33" s="22" t="s">
        <v>7</v>
      </c>
    </row>
    <row r="34" spans="1:4" ht="15">
      <c r="A34" s="22" t="s">
        <v>13</v>
      </c>
      <c r="B34" s="9">
        <v>0</v>
      </c>
      <c r="C34" s="18">
        <v>0</v>
      </c>
      <c r="D34" s="22" t="s">
        <v>7</v>
      </c>
    </row>
    <row r="35" spans="1:12" ht="15">
      <c r="A35" s="22" t="s">
        <v>14</v>
      </c>
      <c r="B35" s="9">
        <v>9598</v>
      </c>
      <c r="C35" s="18">
        <v>1937</v>
      </c>
      <c r="D35" s="22" t="s">
        <v>7</v>
      </c>
      <c r="G35" s="15"/>
      <c r="L35" s="15"/>
    </row>
    <row r="36" spans="1:4" ht="15">
      <c r="A36" s="23" t="s">
        <v>15</v>
      </c>
      <c r="B36" s="10">
        <f>SUM(B27:B35)</f>
        <v>271013</v>
      </c>
      <c r="C36" s="10">
        <f>SUM(C27:C35)</f>
        <v>49010</v>
      </c>
      <c r="D36" s="23" t="s">
        <v>7</v>
      </c>
    </row>
    <row r="37" spans="1:4" ht="15">
      <c r="A37" s="24"/>
      <c r="B37" s="12"/>
      <c r="C37" s="25"/>
      <c r="D37" s="26"/>
    </row>
    <row r="38" spans="1:4" ht="15">
      <c r="A38" s="27" t="s">
        <v>16</v>
      </c>
      <c r="B38" s="58" t="s">
        <v>27</v>
      </c>
      <c r="C38" s="59"/>
      <c r="D38" s="28"/>
    </row>
    <row r="39" spans="1:4" ht="15">
      <c r="A39" s="29" t="s">
        <v>17</v>
      </c>
      <c r="B39" s="46" t="s">
        <v>18</v>
      </c>
      <c r="C39" s="47"/>
      <c r="D39" s="28"/>
    </row>
    <row r="40" spans="1:4" ht="15">
      <c r="A40" s="22" t="s">
        <v>19</v>
      </c>
      <c r="B40" s="41">
        <v>222</v>
      </c>
      <c r="C40" s="30" t="s">
        <v>7</v>
      </c>
      <c r="D40" s="28"/>
    </row>
    <row r="41" spans="1:4" ht="15">
      <c r="A41" s="22" t="s">
        <v>20</v>
      </c>
      <c r="B41" s="9">
        <f>1716+1</f>
        <v>1717</v>
      </c>
      <c r="C41" s="30" t="s">
        <v>7</v>
      </c>
      <c r="D41" s="28"/>
    </row>
    <row r="42" spans="1:4" ht="15">
      <c r="A42" s="22" t="s">
        <v>21</v>
      </c>
      <c r="B42" s="9">
        <v>400</v>
      </c>
      <c r="C42" s="30" t="s">
        <v>7</v>
      </c>
      <c r="D42" s="28"/>
    </row>
    <row r="43" spans="1:4" ht="15">
      <c r="A43" s="23" t="s">
        <v>15</v>
      </c>
      <c r="B43" s="10">
        <f>SUM(B40:B42)</f>
        <v>2339</v>
      </c>
      <c r="C43" s="31" t="s">
        <v>7</v>
      </c>
      <c r="D43" s="28"/>
    </row>
    <row r="44" spans="1:4" ht="15">
      <c r="A44" s="37"/>
      <c r="B44" s="43"/>
      <c r="C44" s="37"/>
      <c r="D44" s="37"/>
    </row>
    <row r="45" spans="1:4" ht="45">
      <c r="A45" s="21" t="s">
        <v>23</v>
      </c>
      <c r="B45" s="42" t="s">
        <v>1</v>
      </c>
      <c r="C45" s="36" t="s">
        <v>2</v>
      </c>
      <c r="D45" s="35" t="s">
        <v>3</v>
      </c>
    </row>
    <row r="46" spans="1:4" ht="18.75">
      <c r="A46" s="21"/>
      <c r="B46" s="55" t="s">
        <v>28</v>
      </c>
      <c r="C46" s="56"/>
      <c r="D46" s="57"/>
    </row>
    <row r="47" spans="1:4" ht="15">
      <c r="A47" s="22" t="s">
        <v>4</v>
      </c>
      <c r="B47" s="11">
        <v>140.7</v>
      </c>
      <c r="C47" s="9">
        <v>14</v>
      </c>
      <c r="D47" s="22" t="s">
        <v>5</v>
      </c>
    </row>
    <row r="48" spans="1:11" ht="15">
      <c r="A48" s="22" t="s">
        <v>6</v>
      </c>
      <c r="B48" s="9">
        <v>182418</v>
      </c>
      <c r="C48" s="9">
        <v>31945</v>
      </c>
      <c r="D48" s="22" t="s">
        <v>7</v>
      </c>
      <c r="K48" s="15"/>
    </row>
    <row r="49" spans="1:14" ht="15">
      <c r="A49" s="22" t="s">
        <v>8</v>
      </c>
      <c r="B49" s="9">
        <v>51738</v>
      </c>
      <c r="C49" s="45">
        <v>5600</v>
      </c>
      <c r="D49" s="22" t="s">
        <v>7</v>
      </c>
      <c r="G49" s="15"/>
      <c r="N49" s="15"/>
    </row>
    <row r="50" spans="1:16" ht="15">
      <c r="A50" s="22" t="s">
        <v>9</v>
      </c>
      <c r="B50" s="9">
        <v>1742</v>
      </c>
      <c r="C50" s="9">
        <f>62+64</f>
        <v>126</v>
      </c>
      <c r="D50" s="22" t="s">
        <v>7</v>
      </c>
      <c r="I50" s="17"/>
      <c r="P50" s="17"/>
    </row>
    <row r="51" spans="1:8" ht="15">
      <c r="A51" s="22" t="s">
        <v>10</v>
      </c>
      <c r="B51" s="9">
        <v>0</v>
      </c>
      <c r="C51" s="9">
        <v>0</v>
      </c>
      <c r="D51" s="22" t="s">
        <v>7</v>
      </c>
      <c r="H51" s="15"/>
    </row>
    <row r="52" spans="1:4" ht="15">
      <c r="A52" s="22" t="s">
        <v>22</v>
      </c>
      <c r="B52" s="9">
        <v>0</v>
      </c>
      <c r="C52" s="9">
        <v>0</v>
      </c>
      <c r="D52" s="22" t="s">
        <v>7</v>
      </c>
    </row>
    <row r="53" spans="1:4" ht="15">
      <c r="A53" s="22" t="s">
        <v>11</v>
      </c>
      <c r="B53" s="9">
        <v>0</v>
      </c>
      <c r="C53" s="9">
        <v>0</v>
      </c>
      <c r="D53" s="22" t="s">
        <v>7</v>
      </c>
    </row>
    <row r="54" spans="1:4" ht="15">
      <c r="A54" s="22" t="s">
        <v>12</v>
      </c>
      <c r="B54" s="9">
        <v>1500</v>
      </c>
      <c r="C54" s="9">
        <v>0</v>
      </c>
      <c r="D54" s="22" t="s">
        <v>7</v>
      </c>
    </row>
    <row r="55" spans="1:8" ht="15">
      <c r="A55" s="22" t="s">
        <v>13</v>
      </c>
      <c r="B55" s="9">
        <f>200-50</f>
        <v>150</v>
      </c>
      <c r="C55" s="9">
        <v>0</v>
      </c>
      <c r="D55" s="22" t="s">
        <v>7</v>
      </c>
      <c r="H55" s="14"/>
    </row>
    <row r="56" spans="1:12" ht="15">
      <c r="A56" s="22" t="s">
        <v>14</v>
      </c>
      <c r="B56" s="16">
        <v>16456</v>
      </c>
      <c r="C56" s="18">
        <v>2550</v>
      </c>
      <c r="D56" s="22" t="s">
        <v>7</v>
      </c>
      <c r="G56" s="15"/>
      <c r="H56" s="14"/>
      <c r="L56" s="15"/>
    </row>
    <row r="57" spans="1:4" ht="15">
      <c r="A57" s="23" t="s">
        <v>15</v>
      </c>
      <c r="B57" s="10">
        <f>SUM(B48:B56)</f>
        <v>254004</v>
      </c>
      <c r="C57" s="10">
        <f>SUM(C48:C56)</f>
        <v>40221</v>
      </c>
      <c r="D57" s="23" t="s">
        <v>7</v>
      </c>
    </row>
    <row r="58" spans="1:8" ht="15">
      <c r="A58" s="24"/>
      <c r="B58" s="12"/>
      <c r="C58" s="25"/>
      <c r="D58" s="26"/>
      <c r="H58" s="15"/>
    </row>
    <row r="59" spans="1:4" ht="15">
      <c r="A59" s="27" t="s">
        <v>16</v>
      </c>
      <c r="B59" s="58" t="s">
        <v>28</v>
      </c>
      <c r="C59" s="59"/>
      <c r="D59" s="28"/>
    </row>
    <row r="60" spans="1:4" ht="15">
      <c r="A60" s="29" t="s">
        <v>17</v>
      </c>
      <c r="B60" s="46" t="s">
        <v>18</v>
      </c>
      <c r="C60" s="47"/>
      <c r="D60" s="28"/>
    </row>
    <row r="61" spans="1:4" ht="15">
      <c r="A61" s="22" t="s">
        <v>19</v>
      </c>
      <c r="B61" s="9">
        <v>0</v>
      </c>
      <c r="C61" s="30" t="s">
        <v>7</v>
      </c>
      <c r="D61" s="28"/>
    </row>
    <row r="62" spans="1:4" ht="15">
      <c r="A62" s="22" t="s">
        <v>20</v>
      </c>
      <c r="B62" s="9">
        <f>1896+50</f>
        <v>1946</v>
      </c>
      <c r="C62" s="30" t="s">
        <v>7</v>
      </c>
      <c r="D62" s="28"/>
    </row>
    <row r="63" spans="1:4" ht="15">
      <c r="A63" s="22" t="s">
        <v>21</v>
      </c>
      <c r="B63" s="9">
        <v>0</v>
      </c>
      <c r="C63" s="30" t="s">
        <v>7</v>
      </c>
      <c r="D63" s="28"/>
    </row>
    <row r="64" spans="1:4" ht="15">
      <c r="A64" s="23" t="s">
        <v>15</v>
      </c>
      <c r="B64" s="10">
        <f>SUM(B61:B63)</f>
        <v>1946</v>
      </c>
      <c r="C64" s="31" t="s">
        <v>7</v>
      </c>
      <c r="D64" s="28"/>
    </row>
    <row r="65" spans="1:4" ht="15">
      <c r="A65" s="37"/>
      <c r="B65" s="43"/>
      <c r="C65" s="37"/>
      <c r="D65" s="37"/>
    </row>
    <row r="66" spans="1:4" ht="45">
      <c r="A66" s="21" t="s">
        <v>23</v>
      </c>
      <c r="B66" s="42" t="s">
        <v>1</v>
      </c>
      <c r="C66" s="36" t="s">
        <v>2</v>
      </c>
      <c r="D66" s="35" t="s">
        <v>3</v>
      </c>
    </row>
    <row r="67" spans="1:4" ht="18.75">
      <c r="A67" s="21"/>
      <c r="B67" s="48" t="s">
        <v>25</v>
      </c>
      <c r="C67" s="49"/>
      <c r="D67" s="50"/>
    </row>
    <row r="68" spans="1:4" ht="15">
      <c r="A68" s="22" t="s">
        <v>4</v>
      </c>
      <c r="B68" s="11">
        <v>139.3</v>
      </c>
      <c r="C68" s="9">
        <v>14</v>
      </c>
      <c r="D68" s="22" t="s">
        <v>5</v>
      </c>
    </row>
    <row r="69" spans="1:10" ht="15">
      <c r="A69" s="22" t="s">
        <v>6</v>
      </c>
      <c r="B69" s="9">
        <v>120580</v>
      </c>
      <c r="C69" s="9">
        <f>64418-C91</f>
        <v>29509</v>
      </c>
      <c r="D69" s="22" t="s">
        <v>7</v>
      </c>
      <c r="F69" s="19"/>
      <c r="J69" s="15"/>
    </row>
    <row r="70" spans="1:4" ht="15">
      <c r="A70" s="22" t="s">
        <v>8</v>
      </c>
      <c r="B70" s="9">
        <f>669-B92</f>
        <v>292</v>
      </c>
      <c r="C70" s="45">
        <v>67</v>
      </c>
      <c r="D70" s="22" t="s">
        <v>7</v>
      </c>
    </row>
    <row r="71" spans="1:4" ht="15">
      <c r="A71" s="22" t="s">
        <v>9</v>
      </c>
      <c r="B71" s="9">
        <f>1481+146</f>
        <v>1627</v>
      </c>
      <c r="C71" s="9">
        <f>130+85-C93</f>
        <v>126</v>
      </c>
      <c r="D71" s="22" t="s">
        <v>7</v>
      </c>
    </row>
    <row r="72" spans="1:4" ht="15">
      <c r="A72" s="22" t="s">
        <v>10</v>
      </c>
      <c r="B72" s="9">
        <v>0</v>
      </c>
      <c r="C72" s="9">
        <f>1200-C95</f>
        <v>0</v>
      </c>
      <c r="D72" s="22" t="s">
        <v>7</v>
      </c>
    </row>
    <row r="73" spans="1:4" ht="15">
      <c r="A73" s="22" t="s">
        <v>22</v>
      </c>
      <c r="B73" s="9">
        <f>1200-B95</f>
        <v>0</v>
      </c>
      <c r="C73" s="9">
        <f>1200-C95</f>
        <v>0</v>
      </c>
      <c r="D73" s="22" t="s">
        <v>7</v>
      </c>
    </row>
    <row r="74" spans="1:4" ht="15">
      <c r="A74" s="22" t="s">
        <v>11</v>
      </c>
      <c r="B74" s="9">
        <v>0</v>
      </c>
      <c r="C74" s="9">
        <v>0</v>
      </c>
      <c r="D74" s="22" t="s">
        <v>7</v>
      </c>
    </row>
    <row r="75" spans="1:4" ht="15">
      <c r="A75" s="22" t="s">
        <v>12</v>
      </c>
      <c r="B75" s="9">
        <v>0</v>
      </c>
      <c r="C75" s="9">
        <f>905-C97</f>
        <v>0</v>
      </c>
      <c r="D75" s="22" t="s">
        <v>7</v>
      </c>
    </row>
    <row r="76" spans="1:4" ht="15">
      <c r="A76" s="22" t="s">
        <v>13</v>
      </c>
      <c r="B76" s="9">
        <f>1000-B98-50</f>
        <v>150</v>
      </c>
      <c r="C76" s="9">
        <v>0</v>
      </c>
      <c r="D76" s="22" t="s">
        <v>7</v>
      </c>
    </row>
    <row r="77" spans="1:4" ht="15">
      <c r="A77" s="22" t="s">
        <v>14</v>
      </c>
      <c r="B77" s="9">
        <f>4042-B99</f>
        <v>2327</v>
      </c>
      <c r="C77" s="9">
        <f>264-C99</f>
        <v>264</v>
      </c>
      <c r="D77" s="22" t="s">
        <v>7</v>
      </c>
    </row>
    <row r="78" spans="1:4" ht="15">
      <c r="A78" s="23" t="s">
        <v>15</v>
      </c>
      <c r="B78" s="10">
        <f>SUM(B69:B77)</f>
        <v>124976</v>
      </c>
      <c r="C78" s="10">
        <f>SUM(C69:C77)</f>
        <v>29966</v>
      </c>
      <c r="D78" s="23" t="s">
        <v>7</v>
      </c>
    </row>
    <row r="79" spans="1:4" ht="15">
      <c r="A79" s="24"/>
      <c r="B79" s="12"/>
      <c r="C79" s="25"/>
      <c r="D79" s="26"/>
    </row>
    <row r="80" spans="1:4" ht="15">
      <c r="A80" s="27" t="s">
        <v>16</v>
      </c>
      <c r="B80" s="58" t="s">
        <v>25</v>
      </c>
      <c r="C80" s="59"/>
      <c r="D80" s="28"/>
    </row>
    <row r="81" spans="1:4" ht="15">
      <c r="A81" s="29" t="s">
        <v>17</v>
      </c>
      <c r="B81" s="46" t="s">
        <v>18</v>
      </c>
      <c r="C81" s="47"/>
      <c r="D81" s="28"/>
    </row>
    <row r="82" spans="1:4" ht="15">
      <c r="A82" s="22" t="s">
        <v>19</v>
      </c>
      <c r="B82" s="9">
        <v>0</v>
      </c>
      <c r="C82" s="30" t="s">
        <v>7</v>
      </c>
      <c r="D82" s="28"/>
    </row>
    <row r="83" spans="1:4" ht="15">
      <c r="A83" s="22" t="s">
        <v>20</v>
      </c>
      <c r="B83" s="9">
        <v>293</v>
      </c>
      <c r="C83" s="30" t="s">
        <v>7</v>
      </c>
      <c r="D83" s="28"/>
    </row>
    <row r="84" spans="1:4" ht="15">
      <c r="A84" s="22" t="s">
        <v>21</v>
      </c>
      <c r="B84" s="9">
        <v>0</v>
      </c>
      <c r="C84" s="30" t="s">
        <v>7</v>
      </c>
      <c r="D84" s="28"/>
    </row>
    <row r="85" spans="1:4" ht="15">
      <c r="A85" s="23" t="s">
        <v>15</v>
      </c>
      <c r="B85" s="10">
        <f>SUM(B82:B84)</f>
        <v>293</v>
      </c>
      <c r="C85" s="31" t="s">
        <v>7</v>
      </c>
      <c r="D85" s="28"/>
    </row>
    <row r="86" spans="1:4" ht="15">
      <c r="A86" s="38"/>
      <c r="B86" s="12"/>
      <c r="C86" s="39"/>
      <c r="D86" s="28"/>
    </row>
    <row r="87" spans="1:4" ht="15">
      <c r="A87" s="37"/>
      <c r="B87" s="43"/>
      <c r="C87" s="37"/>
      <c r="D87" s="37"/>
    </row>
    <row r="88" spans="1:4" ht="45">
      <c r="A88" s="21" t="s">
        <v>23</v>
      </c>
      <c r="B88" s="42" t="s">
        <v>1</v>
      </c>
      <c r="C88" s="36" t="s">
        <v>2</v>
      </c>
      <c r="D88" s="35" t="s">
        <v>3</v>
      </c>
    </row>
    <row r="89" spans="1:4" ht="18.75">
      <c r="A89" s="21"/>
      <c r="B89" s="48" t="s">
        <v>24</v>
      </c>
      <c r="C89" s="49"/>
      <c r="D89" s="50"/>
    </row>
    <row r="90" spans="1:4" ht="15">
      <c r="A90" s="22" t="s">
        <v>4</v>
      </c>
      <c r="B90" s="11">
        <v>142.9</v>
      </c>
      <c r="C90" s="9">
        <v>14</v>
      </c>
      <c r="D90" s="22" t="s">
        <v>5</v>
      </c>
    </row>
    <row r="91" spans="1:10" ht="15">
      <c r="A91" s="22" t="s">
        <v>6</v>
      </c>
      <c r="B91" s="9">
        <v>240042</v>
      </c>
      <c r="C91" s="9">
        <v>34909</v>
      </c>
      <c r="D91" s="22" t="s">
        <v>7</v>
      </c>
      <c r="F91" s="19"/>
      <c r="J91" s="15"/>
    </row>
    <row r="92" spans="1:4" ht="15">
      <c r="A92" s="22" t="s">
        <v>8</v>
      </c>
      <c r="B92" s="9">
        <v>377</v>
      </c>
      <c r="C92" s="8">
        <v>99</v>
      </c>
      <c r="D92" s="22" t="s">
        <v>7</v>
      </c>
    </row>
    <row r="93" spans="1:4" ht="15">
      <c r="A93" s="22" t="s">
        <v>9</v>
      </c>
      <c r="B93" s="9">
        <f>913+110</f>
        <v>1023</v>
      </c>
      <c r="C93" s="9">
        <f>46+43</f>
        <v>89</v>
      </c>
      <c r="D93" s="22" t="s">
        <v>7</v>
      </c>
    </row>
    <row r="94" spans="1:4" ht="15">
      <c r="A94" s="22" t="s">
        <v>10</v>
      </c>
      <c r="B94" s="9">
        <v>0</v>
      </c>
      <c r="C94" s="9">
        <v>0</v>
      </c>
      <c r="D94" s="22" t="s">
        <v>7</v>
      </c>
    </row>
    <row r="95" spans="1:4" ht="15">
      <c r="A95" s="22" t="s">
        <v>22</v>
      </c>
      <c r="B95" s="9">
        <v>1200</v>
      </c>
      <c r="C95" s="9">
        <v>1200</v>
      </c>
      <c r="D95" s="22" t="s">
        <v>7</v>
      </c>
    </row>
    <row r="96" spans="1:4" ht="15">
      <c r="A96" s="22" t="s">
        <v>11</v>
      </c>
      <c r="B96" s="9">
        <v>0</v>
      </c>
      <c r="C96" s="9">
        <v>0</v>
      </c>
      <c r="D96" s="22" t="s">
        <v>7</v>
      </c>
    </row>
    <row r="97" spans="1:4" ht="15">
      <c r="A97" s="22" t="s">
        <v>12</v>
      </c>
      <c r="B97" s="9">
        <f>3155-1</f>
        <v>3154</v>
      </c>
      <c r="C97" s="9">
        <v>905</v>
      </c>
      <c r="D97" s="22" t="s">
        <v>7</v>
      </c>
    </row>
    <row r="98" spans="1:4" ht="15">
      <c r="A98" s="22" t="s">
        <v>13</v>
      </c>
      <c r="B98" s="9">
        <v>800</v>
      </c>
      <c r="C98" s="9">
        <v>0</v>
      </c>
      <c r="D98" s="22" t="s">
        <v>7</v>
      </c>
    </row>
    <row r="99" spans="1:4" ht="15">
      <c r="A99" s="22" t="s">
        <v>14</v>
      </c>
      <c r="B99" s="9">
        <v>1715</v>
      </c>
      <c r="C99" s="9">
        <v>0</v>
      </c>
      <c r="D99" s="22" t="s">
        <v>7</v>
      </c>
    </row>
    <row r="100" spans="1:4" ht="15">
      <c r="A100" s="23" t="s">
        <v>15</v>
      </c>
      <c r="B100" s="10">
        <f>SUM(B91:B99)</f>
        <v>248311</v>
      </c>
      <c r="C100" s="10">
        <f>SUM(C91:C99)</f>
        <v>37202</v>
      </c>
      <c r="D100" s="23" t="s">
        <v>7</v>
      </c>
    </row>
    <row r="101" spans="1:4" ht="15">
      <c r="A101" s="24"/>
      <c r="B101" s="12"/>
      <c r="C101" s="26"/>
      <c r="D101" s="26"/>
    </row>
    <row r="102" spans="1:4" ht="15">
      <c r="A102" s="27" t="s">
        <v>16</v>
      </c>
      <c r="B102" s="51" t="s">
        <v>24</v>
      </c>
      <c r="C102" s="52"/>
      <c r="D102" s="28"/>
    </row>
    <row r="103" spans="1:4" ht="15">
      <c r="A103" s="29" t="s">
        <v>17</v>
      </c>
      <c r="B103" s="53" t="s">
        <v>18</v>
      </c>
      <c r="C103" s="54"/>
      <c r="D103" s="28"/>
    </row>
    <row r="104" spans="1:4" ht="15">
      <c r="A104" s="22" t="s">
        <v>19</v>
      </c>
      <c r="B104" s="9">
        <v>78</v>
      </c>
      <c r="C104" s="22" t="s">
        <v>7</v>
      </c>
      <c r="D104" s="28"/>
    </row>
    <row r="105" spans="1:4" ht="15">
      <c r="A105" s="22" t="s">
        <v>20</v>
      </c>
      <c r="B105" s="9">
        <v>234</v>
      </c>
      <c r="C105" s="22" t="s">
        <v>7</v>
      </c>
      <c r="D105" s="28"/>
    </row>
    <row r="106" spans="1:4" ht="15">
      <c r="A106" s="22" t="s">
        <v>21</v>
      </c>
      <c r="B106" s="9">
        <v>944</v>
      </c>
      <c r="C106" s="22" t="s">
        <v>7</v>
      </c>
      <c r="D106" s="28"/>
    </row>
    <row r="107" spans="1:4" ht="15">
      <c r="A107" s="23" t="s">
        <v>15</v>
      </c>
      <c r="B107" s="10">
        <f>SUM(B104:B106)</f>
        <v>1256</v>
      </c>
      <c r="C107" s="23" t="s">
        <v>7</v>
      </c>
      <c r="D107" s="28"/>
    </row>
    <row r="108" spans="1:4" ht="15">
      <c r="A108" s="37"/>
      <c r="B108" s="43"/>
      <c r="C108" s="37"/>
      <c r="D108" s="37"/>
    </row>
  </sheetData>
  <sheetProtection/>
  <mergeCells count="15">
    <mergeCell ref="B4:D4"/>
    <mergeCell ref="B17:C17"/>
    <mergeCell ref="B18:C18"/>
    <mergeCell ref="B25:D25"/>
    <mergeCell ref="B38:C38"/>
    <mergeCell ref="B81:C81"/>
    <mergeCell ref="B89:D89"/>
    <mergeCell ref="B102:C102"/>
    <mergeCell ref="B103:C103"/>
    <mergeCell ref="B39:C39"/>
    <mergeCell ref="B46:D46"/>
    <mergeCell ref="B59:C59"/>
    <mergeCell ref="B60:C60"/>
    <mergeCell ref="B67:D67"/>
    <mergeCell ref="B80:C80"/>
  </mergeCells>
  <printOptions/>
  <pageMargins left="0.25" right="0.25" top="0.75" bottom="0.75" header="0.3" footer="0.3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Dinpi</dc:creator>
  <cp:keywords/>
  <dc:description/>
  <cp:lastModifiedBy>Németh Tímea</cp:lastModifiedBy>
  <cp:lastPrinted>2022-02-14T13:54:35Z</cp:lastPrinted>
  <dcterms:created xsi:type="dcterms:W3CDTF">2021-02-21T22:16:18Z</dcterms:created>
  <dcterms:modified xsi:type="dcterms:W3CDTF">2022-04-20T11:47:48Z</dcterms:modified>
  <cp:category/>
  <cp:version/>
  <cp:contentType/>
  <cp:contentStatus/>
</cp:coreProperties>
</file>